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2ya-cfs-data1.jgk.be.ch\data1\G_GER_ALL\Newweb_ZSG\6_Dokumentablage (Assets)\dokumente\fr\Zivilrecht\"/>
    </mc:Choice>
  </mc:AlternateContent>
  <bookViews>
    <workbookView xWindow="240" yWindow="75" windowWidth="11520" windowHeight="6735"/>
  </bookViews>
  <sheets>
    <sheet name="Berechnung" sheetId="1" r:id="rId1"/>
    <sheet name="Tabelle" sheetId="2" r:id="rId2"/>
  </sheets>
  <calcPr calcId="162913"/>
</workbook>
</file>

<file path=xl/calcChain.xml><?xml version="1.0" encoding="utf-8"?>
<calcChain xmlns="http://schemas.openxmlformats.org/spreadsheetml/2006/main">
  <c r="A12" i="1" l="1"/>
  <c r="B12" i="1" s="1"/>
  <c r="A13" i="1" l="1"/>
  <c r="F12" i="1"/>
  <c r="E12" i="1"/>
  <c r="C12" i="1"/>
  <c r="D12" i="1"/>
  <c r="B9" i="1"/>
  <c r="F9" i="1"/>
  <c r="A1" i="2"/>
  <c r="A2" i="2"/>
  <c r="A4" i="2"/>
  <c r="B4" i="2"/>
  <c r="C4" i="2"/>
  <c r="D4" i="2"/>
  <c r="E4" i="2"/>
  <c r="F4" i="2"/>
  <c r="E61" i="2"/>
  <c r="F61" i="2" s="1"/>
  <c r="E62" i="2"/>
  <c r="F62" i="2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D13" i="1" l="1"/>
  <c r="D9" i="1" s="1"/>
  <c r="E13" i="1"/>
  <c r="E9" i="1" s="1"/>
  <c r="F13" i="1"/>
  <c r="C13" i="1"/>
  <c r="C9" i="1" s="1"/>
  <c r="B13" i="1"/>
</calcChain>
</file>

<file path=xl/sharedStrings.xml><?xml version="1.0" encoding="utf-8"?>
<sst xmlns="http://schemas.openxmlformats.org/spreadsheetml/2006/main" count="15" uniqueCount="15">
  <si>
    <t>© Obergericht des Kantons Bern 03.19</t>
  </si>
  <si>
    <t>décision de la Section civile de la Cour suprême du 6 mars 1997, "in dubio" 4/97, p. 20 s.</t>
  </si>
  <si>
    <t>état au 01.03.2019 (sans considération de la TVA et de la capacité économique)</t>
  </si>
  <si>
    <t>maximum: CHF 10 Mio; à partir d'une valeur litigieuse  supérieure à deux millions, les honoraires  s'élevent à 3,8% de la valeur litigieuse au maximum</t>
  </si>
  <si>
    <t>valeur
litgieuse</t>
  </si>
  <si>
    <t>minimum
ordonnance</t>
  </si>
  <si>
    <t>minimum interpolé</t>
  </si>
  <si>
    <t>moyenne
interpolée</t>
  </si>
  <si>
    <t>maximum
interpolé</t>
  </si>
  <si>
    <t>maximum
ordonnance</t>
  </si>
  <si>
    <t>valeur d'entrée:</t>
  </si>
  <si>
    <t>valeur limite:</t>
  </si>
  <si>
    <t>En tous les cas, les art. 41 al. 3 LA et 9 ORD demeurent réservés</t>
  </si>
  <si>
    <t>Le cadre légal des procédures de première instance se trouve à l'art. 5 ORD.</t>
  </si>
  <si>
    <t>Calcul des honoraires moyens d'avocat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</si>
</sst>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0"/>
      <name val="Arial"/>
    </font>
    <font>
      <b/>
      <sz val="14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/>
    </xf>
    <xf numFmtId="3" fontId="0" fillId="2" borderId="0" xfId="0" applyNumberFormat="1" applyFill="1"/>
    <xf numFmtId="3" fontId="1" fillId="3" borderId="0" xfId="0" applyNumberFormat="1" applyFont="1" applyFill="1" applyAlignment="1">
      <alignment horizontal="right" vertical="top"/>
    </xf>
    <xf numFmtId="3" fontId="1" fillId="3" borderId="0" xfId="0" applyNumberFormat="1" applyFont="1" applyFill="1" applyAlignment="1">
      <alignment horizontal="right" vertical="top" wrapText="1"/>
    </xf>
    <xf numFmtId="0" fontId="3" fillId="0" borderId="0" xfId="0" applyFont="1"/>
    <xf numFmtId="3" fontId="1" fillId="3" borderId="0" xfId="0" applyNumberFormat="1" applyFont="1" applyFill="1" applyAlignment="1">
      <alignment vertical="top"/>
    </xf>
    <xf numFmtId="3" fontId="0" fillId="4" borderId="0" xfId="0" applyNumberFormat="1" applyFill="1"/>
    <xf numFmtId="3" fontId="1" fillId="4" borderId="0" xfId="0" applyNumberFormat="1" applyFont="1" applyFill="1"/>
    <xf numFmtId="3" fontId="0" fillId="0" borderId="0" xfId="0" applyNumberFormat="1" applyFont="1"/>
    <xf numFmtId="3" fontId="1" fillId="2" borderId="0" xfId="0" applyNumberFormat="1" applyFont="1" applyFill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tabSelected="1" workbookViewId="0"/>
  </sheetViews>
  <sheetFormatPr baseColWidth="10" defaultColWidth="11.42578125" defaultRowHeight="12.75" x14ac:dyDescent="0.2"/>
  <cols>
    <col min="1" max="6" width="12.42578125" style="1" customWidth="1"/>
    <col min="7" max="16384" width="11.42578125" style="1"/>
  </cols>
  <sheetData>
    <row r="1" spans="1:6" ht="18" x14ac:dyDescent="0.25">
      <c r="A1" s="2" t="s">
        <v>14</v>
      </c>
    </row>
    <row r="2" spans="1:6" ht="10.5" customHeight="1" x14ac:dyDescent="0.25">
      <c r="A2" s="2"/>
    </row>
    <row r="3" spans="1:6" x14ac:dyDescent="0.2">
      <c r="A3" s="1" t="s">
        <v>1</v>
      </c>
    </row>
    <row r="4" spans="1:6" x14ac:dyDescent="0.2">
      <c r="A4" s="12" t="s">
        <v>2</v>
      </c>
    </row>
    <row r="5" spans="1:6" x14ac:dyDescent="0.2">
      <c r="A5" s="12" t="s">
        <v>3</v>
      </c>
    </row>
    <row r="7" spans="1:6" s="3" customFormat="1" ht="38.25" x14ac:dyDescent="0.2">
      <c r="A7" s="6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</row>
    <row r="8" spans="1:6" x14ac:dyDescent="0.2">
      <c r="A8" s="1" t="s">
        <v>10</v>
      </c>
    </row>
    <row r="9" spans="1:6" x14ac:dyDescent="0.2">
      <c r="A9" s="13"/>
      <c r="B9" s="10" t="str">
        <f>IF($A$9="","",IF($A$9&lt;20000,B12,B13))</f>
        <v/>
      </c>
      <c r="C9" s="10" t="str">
        <f>IF($A9="","",IF($A12=$A13,C12,(C13-C12)/($A13-$A12)*($A9-$A12)+C12))</f>
        <v/>
      </c>
      <c r="D9" s="11" t="str">
        <f>IF($A9="","",IF($A12=$A13,D12,(D13-D12)/($A13-$A12)*($A9-$A12)+D12))</f>
        <v/>
      </c>
      <c r="E9" s="10" t="str">
        <f>IF($A9="","",IF($A12=$A13,E12,(E13-E12)/($A13-$A12)*($A9-$A12)+E12))</f>
        <v/>
      </c>
      <c r="F9" s="10" t="str">
        <f>IF($A$9="","",IF($A$9&lt;20000,F12,F13))</f>
        <v/>
      </c>
    </row>
    <row r="11" spans="1:6" x14ac:dyDescent="0.2">
      <c r="A11" s="1" t="s">
        <v>11</v>
      </c>
    </row>
    <row r="12" spans="1:6" x14ac:dyDescent="0.2">
      <c r="A12" s="1">
        <f>VLOOKUP(A9,Tabelle!$A6:A68,1)</f>
        <v>0</v>
      </c>
      <c r="B12" s="1">
        <f>VLOOKUP($A12,Tabelle!$A$6:F68,2)</f>
        <v>100</v>
      </c>
      <c r="C12" s="1">
        <f>VLOOKUP($A12,Tabelle!$A$6:F68,3)</f>
        <v>100</v>
      </c>
      <c r="D12" s="1">
        <f>VLOOKUP($A12,Tabelle!$A$6:F68,4)</f>
        <v>100</v>
      </c>
      <c r="E12" s="1">
        <f>VLOOKUP($A12,Tabelle!$A$6:F68,5)</f>
        <v>100</v>
      </c>
      <c r="F12" s="1">
        <f>VLOOKUP($A12,Tabelle!$A$6:F68,6)</f>
        <v>3000</v>
      </c>
    </row>
    <row r="13" spans="1:6" x14ac:dyDescent="0.2">
      <c r="A13" s="1">
        <f>IF(A9=A12,A12,INDEX(Tabelle!A6:A68,(MATCH(A9,Tabelle!A6:A68)+1),1))</f>
        <v>0</v>
      </c>
      <c r="B13" s="1">
        <f>VLOOKUP($A13,Tabelle!$A$6:F68,2)</f>
        <v>100</v>
      </c>
      <c r="C13" s="1">
        <f>VLOOKUP($A13,Tabelle!$A$6:F68,3)</f>
        <v>100</v>
      </c>
      <c r="D13" s="1">
        <f>VLOOKUP($A13,Tabelle!$A$6:F68,4)</f>
        <v>100</v>
      </c>
      <c r="E13" s="1">
        <f>VLOOKUP($A13,Tabelle!$A$6:F68,5)</f>
        <v>100</v>
      </c>
      <c r="F13" s="1">
        <f>VLOOKUP($A13,Tabelle!$A$6:F68,6)</f>
        <v>3000</v>
      </c>
    </row>
    <row r="15" spans="1:6" x14ac:dyDescent="0.2">
      <c r="A15" s="1" t="s">
        <v>13</v>
      </c>
    </row>
    <row r="16" spans="1:6" x14ac:dyDescent="0.2">
      <c r="A16" t="s">
        <v>12</v>
      </c>
      <c r="B16"/>
      <c r="C16"/>
      <c r="D16"/>
    </row>
    <row r="17" spans="1:4" x14ac:dyDescent="0.2">
      <c r="A17"/>
      <c r="B17"/>
      <c r="C17"/>
      <c r="D17"/>
    </row>
    <row r="18" spans="1:4" x14ac:dyDescent="0.2">
      <c r="A18"/>
      <c r="B18"/>
      <c r="C18"/>
      <c r="D18"/>
    </row>
    <row r="19" spans="1:4" x14ac:dyDescent="0.2">
      <c r="A19" s="8" t="s">
        <v>0</v>
      </c>
      <c r="B19"/>
      <c r="C19"/>
      <c r="D19"/>
    </row>
    <row r="20" spans="1:4" x14ac:dyDescent="0.2">
      <c r="A20"/>
      <c r="B20"/>
      <c r="C20"/>
      <c r="D20"/>
    </row>
    <row r="21" spans="1:4" x14ac:dyDescent="0.2">
      <c r="A21"/>
      <c r="B21"/>
      <c r="C21"/>
      <c r="D21"/>
    </row>
    <row r="22" spans="1:4" x14ac:dyDescent="0.2">
      <c r="A22"/>
      <c r="B22"/>
      <c r="C22"/>
      <c r="D22"/>
    </row>
    <row r="23" spans="1:4" x14ac:dyDescent="0.2">
      <c r="A23"/>
      <c r="B23"/>
      <c r="C23"/>
      <c r="D23"/>
    </row>
    <row r="24" spans="1:4" x14ac:dyDescent="0.2">
      <c r="A24"/>
      <c r="B24"/>
      <c r="C24"/>
      <c r="D24"/>
    </row>
    <row r="25" spans="1:4" x14ac:dyDescent="0.2">
      <c r="A25"/>
      <c r="B25"/>
      <c r="C25"/>
      <c r="D25"/>
    </row>
    <row r="26" spans="1:4" x14ac:dyDescent="0.2">
      <c r="A26"/>
      <c r="B26"/>
      <c r="C26"/>
      <c r="D26"/>
    </row>
  </sheetData>
  <sheetProtection selectLockedCells="1"/>
  <pageMargins left="0.78740157499999996" right="0.78740157499999996" top="0.89" bottom="0.984251969" header="0.6" footer="0.4921259845"/>
  <pageSetup paperSize="9" orientation="portrait" verticalDpi="300" r:id="rId1"/>
  <headerFooter alignWithMargins="0"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pane ySplit="5" topLeftCell="A36" activePane="bottomLeft" state="frozen"/>
      <selection pane="bottomLeft" activeCell="A69" sqref="A69"/>
    </sheetView>
  </sheetViews>
  <sheetFormatPr baseColWidth="10" defaultColWidth="11.42578125" defaultRowHeight="12.75" x14ac:dyDescent="0.2"/>
  <cols>
    <col min="1" max="1" width="11.42578125" style="1"/>
    <col min="2" max="6" width="12.7109375" style="1" customWidth="1"/>
    <col min="7" max="16384" width="11.42578125" style="1"/>
  </cols>
  <sheetData>
    <row r="1" spans="1:6" ht="18" x14ac:dyDescent="0.25">
      <c r="A1" s="2" t="str">
        <f>Berechnung!A1</f>
        <v>Calcul des honoraires moyens d'avocat</v>
      </c>
    </row>
    <row r="2" spans="1:6" x14ac:dyDescent="0.2">
      <c r="A2" s="1" t="str">
        <f>Berechnung!A3</f>
        <v>décision de la Section civile de la Cour suprême du 6 mars 1997, "in dubio" 4/97, p. 20 s.</v>
      </c>
    </row>
    <row r="4" spans="1:6" s="3" customFormat="1" ht="25.5" x14ac:dyDescent="0.2">
      <c r="A4" s="6" t="str">
        <f>Berechnung!A7</f>
        <v>valeur
litgieuse</v>
      </c>
      <c r="B4" s="7" t="str">
        <f>Berechnung!B7</f>
        <v>minimum
ordonnance</v>
      </c>
      <c r="C4" s="7" t="str">
        <f>Berechnung!C7</f>
        <v>minimum interpolé</v>
      </c>
      <c r="D4" s="7" t="str">
        <f>Berechnung!D7</f>
        <v>moyenne
interpolée</v>
      </c>
      <c r="E4" s="7" t="str">
        <f>Berechnung!E7</f>
        <v>maximum
interpolé</v>
      </c>
      <c r="F4" s="7" t="str">
        <f>Berechnung!F7</f>
        <v>maximum
ordonnance</v>
      </c>
    </row>
    <row r="5" spans="1:6" s="4" customFormat="1" x14ac:dyDescent="0.2">
      <c r="A5" s="6"/>
      <c r="B5" s="7"/>
      <c r="C5" s="7"/>
      <c r="D5" s="9"/>
      <c r="E5" s="9"/>
      <c r="F5" s="9"/>
    </row>
    <row r="6" spans="1:6" x14ac:dyDescent="0.2">
      <c r="A6" s="1">
        <v>0</v>
      </c>
      <c r="B6" s="1">
        <v>100</v>
      </c>
      <c r="C6" s="1">
        <v>100</v>
      </c>
      <c r="D6">
        <v>100</v>
      </c>
      <c r="E6" s="1">
        <v>100</v>
      </c>
      <c r="F6" s="1">
        <v>3000</v>
      </c>
    </row>
    <row r="7" spans="1:6" x14ac:dyDescent="0.2">
      <c r="A7" s="1">
        <v>1000</v>
      </c>
      <c r="B7" s="1">
        <v>100</v>
      </c>
      <c r="C7" s="1">
        <v>400</v>
      </c>
      <c r="D7" s="1">
        <v>1000</v>
      </c>
      <c r="E7" s="1">
        <v>1600</v>
      </c>
      <c r="F7" s="1">
        <v>3000</v>
      </c>
    </row>
    <row r="8" spans="1:6" x14ac:dyDescent="0.2">
      <c r="A8" s="1">
        <v>2000</v>
      </c>
      <c r="B8" s="1">
        <v>100</v>
      </c>
      <c r="C8" s="1">
        <v>550</v>
      </c>
      <c r="D8" s="1">
        <v>1200</v>
      </c>
      <c r="E8" s="1">
        <v>1800</v>
      </c>
      <c r="F8" s="1">
        <v>3000</v>
      </c>
    </row>
    <row r="9" spans="1:6" x14ac:dyDescent="0.2">
      <c r="A9" s="1">
        <v>3000</v>
      </c>
      <c r="B9" s="1">
        <v>100</v>
      </c>
      <c r="C9" s="1">
        <v>700</v>
      </c>
      <c r="D9" s="1">
        <v>1350</v>
      </c>
      <c r="E9" s="1">
        <v>2000</v>
      </c>
      <c r="F9" s="1">
        <v>3000</v>
      </c>
    </row>
    <row r="10" spans="1:6" x14ac:dyDescent="0.2">
      <c r="A10" s="1">
        <v>4000</v>
      </c>
      <c r="B10" s="1">
        <v>100</v>
      </c>
      <c r="C10" s="1">
        <v>850</v>
      </c>
      <c r="D10" s="1">
        <v>1500</v>
      </c>
      <c r="E10" s="1">
        <v>2200</v>
      </c>
      <c r="F10" s="1">
        <v>3000</v>
      </c>
    </row>
    <row r="11" spans="1:6" x14ac:dyDescent="0.2">
      <c r="A11" s="1">
        <v>5000</v>
      </c>
      <c r="B11" s="1">
        <v>100</v>
      </c>
      <c r="C11" s="1">
        <v>1000</v>
      </c>
      <c r="D11" s="1">
        <v>1700</v>
      </c>
      <c r="E11" s="1">
        <v>2400</v>
      </c>
      <c r="F11" s="1">
        <v>3000</v>
      </c>
    </row>
    <row r="12" spans="1:6" x14ac:dyDescent="0.2">
      <c r="A12" s="1">
        <v>6000</v>
      </c>
      <c r="B12" s="1">
        <v>100</v>
      </c>
      <c r="C12" s="1">
        <v>1150</v>
      </c>
      <c r="D12" s="1">
        <v>1900</v>
      </c>
      <c r="E12" s="1">
        <v>2600</v>
      </c>
      <c r="F12" s="1">
        <v>3000</v>
      </c>
    </row>
    <row r="13" spans="1:6" x14ac:dyDescent="0.2">
      <c r="A13" s="1">
        <v>7000</v>
      </c>
      <c r="B13" s="1">
        <v>100</v>
      </c>
      <c r="C13" s="1">
        <v>1300</v>
      </c>
      <c r="D13" s="1">
        <v>2050</v>
      </c>
      <c r="E13" s="1">
        <v>2800</v>
      </c>
      <c r="F13" s="1">
        <v>3000</v>
      </c>
    </row>
    <row r="14" spans="1:6" x14ac:dyDescent="0.2">
      <c r="A14" s="5">
        <v>8000</v>
      </c>
      <c r="B14" s="5">
        <v>1500</v>
      </c>
      <c r="C14" s="5">
        <v>1500</v>
      </c>
      <c r="D14" s="5">
        <v>2250</v>
      </c>
      <c r="E14" s="5">
        <v>3000</v>
      </c>
      <c r="F14" s="5">
        <v>7900</v>
      </c>
    </row>
    <row r="15" spans="1:6" x14ac:dyDescent="0.2">
      <c r="A15" s="1">
        <v>9000</v>
      </c>
      <c r="B15" s="1">
        <v>1500</v>
      </c>
      <c r="C15" s="1">
        <v>1600</v>
      </c>
      <c r="D15" s="1">
        <v>2500</v>
      </c>
      <c r="E15" s="1">
        <v>3400</v>
      </c>
      <c r="F15" s="1">
        <v>7900</v>
      </c>
    </row>
    <row r="16" spans="1:6" x14ac:dyDescent="0.2">
      <c r="A16" s="1">
        <v>10000</v>
      </c>
      <c r="B16" s="1">
        <v>1500</v>
      </c>
      <c r="C16" s="1">
        <v>1700</v>
      </c>
      <c r="D16" s="1">
        <v>2750</v>
      </c>
      <c r="E16" s="1">
        <v>3800</v>
      </c>
      <c r="F16" s="1">
        <v>7900</v>
      </c>
    </row>
    <row r="17" spans="1:6" x14ac:dyDescent="0.2">
      <c r="A17" s="1">
        <v>12000</v>
      </c>
      <c r="B17" s="1">
        <v>1500</v>
      </c>
      <c r="C17" s="1">
        <v>2000</v>
      </c>
      <c r="D17" s="1">
        <v>3300</v>
      </c>
      <c r="E17" s="1">
        <v>4600</v>
      </c>
      <c r="F17" s="1">
        <v>7900</v>
      </c>
    </row>
    <row r="18" spans="1:6" x14ac:dyDescent="0.2">
      <c r="A18" s="1">
        <v>14000</v>
      </c>
      <c r="B18" s="1">
        <v>1500</v>
      </c>
      <c r="C18" s="1">
        <v>2300</v>
      </c>
      <c r="D18" s="1">
        <v>3850</v>
      </c>
      <c r="E18" s="1">
        <v>5400</v>
      </c>
      <c r="F18" s="1">
        <v>7900</v>
      </c>
    </row>
    <row r="19" spans="1:6" x14ac:dyDescent="0.2">
      <c r="A19" s="1">
        <v>16000</v>
      </c>
      <c r="B19" s="1">
        <v>1500</v>
      </c>
      <c r="C19" s="1">
        <v>2600</v>
      </c>
      <c r="D19" s="1">
        <v>4400</v>
      </c>
      <c r="E19" s="1">
        <v>6200</v>
      </c>
      <c r="F19" s="1">
        <v>7900</v>
      </c>
    </row>
    <row r="20" spans="1:6" x14ac:dyDescent="0.2">
      <c r="A20" s="1">
        <v>18000</v>
      </c>
      <c r="B20" s="1">
        <v>1500</v>
      </c>
      <c r="C20" s="1">
        <v>2900</v>
      </c>
      <c r="D20" s="1">
        <v>5000</v>
      </c>
      <c r="E20" s="1">
        <v>7000</v>
      </c>
      <c r="F20" s="1">
        <v>7900</v>
      </c>
    </row>
    <row r="21" spans="1:6" x14ac:dyDescent="0.2">
      <c r="A21" s="5">
        <v>20000</v>
      </c>
      <c r="B21" s="5">
        <v>3200</v>
      </c>
      <c r="C21" s="5">
        <v>3200</v>
      </c>
      <c r="D21" s="5">
        <v>5550</v>
      </c>
      <c r="E21" s="5">
        <v>7900</v>
      </c>
      <c r="F21" s="5">
        <v>7900</v>
      </c>
    </row>
    <row r="22" spans="1:6" x14ac:dyDescent="0.2">
      <c r="A22" s="1">
        <v>25000</v>
      </c>
      <c r="B22" s="1">
        <v>3200</v>
      </c>
      <c r="C22" s="1">
        <v>3300</v>
      </c>
      <c r="D22" s="1">
        <v>6250</v>
      </c>
      <c r="E22" s="1">
        <v>9200</v>
      </c>
      <c r="F22" s="1">
        <v>15700</v>
      </c>
    </row>
    <row r="23" spans="1:6" x14ac:dyDescent="0.2">
      <c r="A23" s="1">
        <v>30000</v>
      </c>
      <c r="B23" s="1">
        <v>3200</v>
      </c>
      <c r="C23" s="1">
        <v>3400</v>
      </c>
      <c r="D23" s="1">
        <v>7000</v>
      </c>
      <c r="E23" s="1">
        <v>10500</v>
      </c>
      <c r="F23" s="1">
        <v>15700</v>
      </c>
    </row>
    <row r="24" spans="1:6" x14ac:dyDescent="0.2">
      <c r="A24" s="1">
        <v>35000</v>
      </c>
      <c r="B24" s="1">
        <v>3200</v>
      </c>
      <c r="C24" s="1">
        <v>3600</v>
      </c>
      <c r="D24" s="1">
        <v>7700</v>
      </c>
      <c r="E24" s="1">
        <v>11800</v>
      </c>
      <c r="F24" s="1">
        <v>15700</v>
      </c>
    </row>
    <row r="25" spans="1:6" x14ac:dyDescent="0.2">
      <c r="A25" s="1">
        <v>40000</v>
      </c>
      <c r="B25" s="1">
        <v>3200</v>
      </c>
      <c r="C25" s="1">
        <v>3700</v>
      </c>
      <c r="D25" s="1">
        <v>8400</v>
      </c>
      <c r="E25" s="1">
        <v>13100</v>
      </c>
      <c r="F25" s="1">
        <v>15700</v>
      </c>
    </row>
    <row r="26" spans="1:6" x14ac:dyDescent="0.2">
      <c r="A26" s="1">
        <v>45000</v>
      </c>
      <c r="B26" s="1">
        <v>3200</v>
      </c>
      <c r="C26" s="1">
        <v>3800</v>
      </c>
      <c r="D26" s="1">
        <v>9100</v>
      </c>
      <c r="E26" s="1">
        <v>14400</v>
      </c>
      <c r="F26" s="1">
        <v>15700</v>
      </c>
    </row>
    <row r="27" spans="1:6" x14ac:dyDescent="0.2">
      <c r="A27" s="5">
        <v>50000</v>
      </c>
      <c r="B27" s="5">
        <v>3200</v>
      </c>
      <c r="C27" s="5">
        <v>3900</v>
      </c>
      <c r="D27" s="5">
        <v>9800</v>
      </c>
      <c r="E27" s="5">
        <v>15700</v>
      </c>
      <c r="F27" s="5">
        <v>15700</v>
      </c>
    </row>
    <row r="28" spans="1:6" x14ac:dyDescent="0.2">
      <c r="A28" s="1">
        <v>55000</v>
      </c>
      <c r="B28" s="1">
        <v>3900</v>
      </c>
      <c r="C28" s="1">
        <v>4300</v>
      </c>
      <c r="D28" s="1">
        <v>10400</v>
      </c>
      <c r="E28" s="1">
        <v>16500</v>
      </c>
      <c r="F28" s="1">
        <v>23700</v>
      </c>
    </row>
    <row r="29" spans="1:6" x14ac:dyDescent="0.2">
      <c r="A29" s="1">
        <v>60000</v>
      </c>
      <c r="B29" s="1">
        <v>3900</v>
      </c>
      <c r="C29" s="1">
        <v>4700</v>
      </c>
      <c r="D29" s="1">
        <v>11000</v>
      </c>
      <c r="E29" s="1">
        <v>17300</v>
      </c>
      <c r="F29" s="1">
        <v>23700</v>
      </c>
    </row>
    <row r="30" spans="1:6" x14ac:dyDescent="0.2">
      <c r="A30" s="1">
        <v>65000</v>
      </c>
      <c r="B30" s="1">
        <v>3900</v>
      </c>
      <c r="C30" s="1">
        <v>5100</v>
      </c>
      <c r="D30" s="1">
        <v>11600</v>
      </c>
      <c r="E30" s="1">
        <v>18100</v>
      </c>
      <c r="F30" s="1">
        <v>23700</v>
      </c>
    </row>
    <row r="31" spans="1:6" x14ac:dyDescent="0.2">
      <c r="A31" s="1">
        <v>70000</v>
      </c>
      <c r="B31" s="1">
        <v>3900</v>
      </c>
      <c r="C31" s="1">
        <v>5500</v>
      </c>
      <c r="D31" s="1">
        <v>12200</v>
      </c>
      <c r="E31" s="1">
        <v>18900</v>
      </c>
      <c r="F31" s="1">
        <v>23700</v>
      </c>
    </row>
    <row r="32" spans="1:6" x14ac:dyDescent="0.2">
      <c r="A32" s="1">
        <v>75000</v>
      </c>
      <c r="B32" s="1">
        <v>3900</v>
      </c>
      <c r="C32" s="1">
        <v>5900</v>
      </c>
      <c r="D32" s="1">
        <v>12800</v>
      </c>
      <c r="E32" s="1">
        <v>19700</v>
      </c>
      <c r="F32" s="1">
        <v>23700</v>
      </c>
    </row>
    <row r="33" spans="1:6" x14ac:dyDescent="0.2">
      <c r="A33" s="1">
        <v>80000</v>
      </c>
      <c r="B33" s="1">
        <v>3900</v>
      </c>
      <c r="C33" s="1">
        <v>6300</v>
      </c>
      <c r="D33" s="1">
        <v>13400</v>
      </c>
      <c r="E33" s="1">
        <v>20500</v>
      </c>
      <c r="F33" s="1">
        <v>23700</v>
      </c>
    </row>
    <row r="34" spans="1:6" x14ac:dyDescent="0.2">
      <c r="A34" s="1">
        <v>85000</v>
      </c>
      <c r="B34" s="1">
        <v>3900</v>
      </c>
      <c r="C34" s="1">
        <v>6700</v>
      </c>
      <c r="D34" s="1">
        <v>14000</v>
      </c>
      <c r="E34" s="1">
        <v>21300</v>
      </c>
      <c r="F34" s="1">
        <v>23700</v>
      </c>
    </row>
    <row r="35" spans="1:6" x14ac:dyDescent="0.2">
      <c r="A35" s="1">
        <v>90000</v>
      </c>
      <c r="B35" s="1">
        <v>3900</v>
      </c>
      <c r="C35" s="1">
        <v>7100</v>
      </c>
      <c r="D35" s="1">
        <v>14600</v>
      </c>
      <c r="E35" s="1">
        <v>22100</v>
      </c>
      <c r="F35" s="1">
        <v>23700</v>
      </c>
    </row>
    <row r="36" spans="1:6" x14ac:dyDescent="0.2">
      <c r="A36" s="1">
        <v>95000</v>
      </c>
      <c r="B36" s="1">
        <v>3900</v>
      </c>
      <c r="C36" s="1">
        <v>7500</v>
      </c>
      <c r="D36" s="1">
        <v>15200</v>
      </c>
      <c r="E36" s="1">
        <v>22900</v>
      </c>
      <c r="F36" s="1">
        <v>23700</v>
      </c>
    </row>
    <row r="37" spans="1:6" x14ac:dyDescent="0.2">
      <c r="A37" s="5">
        <v>100000</v>
      </c>
      <c r="B37" s="5">
        <v>3900</v>
      </c>
      <c r="C37" s="5">
        <v>7900</v>
      </c>
      <c r="D37" s="5">
        <v>15800</v>
      </c>
      <c r="E37" s="5">
        <v>23700</v>
      </c>
      <c r="F37" s="5">
        <v>23700</v>
      </c>
    </row>
    <row r="38" spans="1:6" x14ac:dyDescent="0.2">
      <c r="A38" s="1">
        <v>150000</v>
      </c>
      <c r="B38" s="1">
        <v>7900</v>
      </c>
      <c r="C38" s="1">
        <v>8900</v>
      </c>
      <c r="D38" s="1">
        <v>17800</v>
      </c>
      <c r="E38" s="1">
        <v>26700</v>
      </c>
      <c r="F38" s="1">
        <v>35400</v>
      </c>
    </row>
    <row r="39" spans="1:6" x14ac:dyDescent="0.2">
      <c r="A39" s="1">
        <v>200000</v>
      </c>
      <c r="B39" s="1">
        <v>7900</v>
      </c>
      <c r="C39" s="1">
        <v>9900</v>
      </c>
      <c r="D39" s="1">
        <v>19800</v>
      </c>
      <c r="E39" s="1">
        <v>29700</v>
      </c>
      <c r="F39" s="1">
        <v>35400</v>
      </c>
    </row>
    <row r="40" spans="1:6" x14ac:dyDescent="0.2">
      <c r="A40" s="1">
        <v>250000</v>
      </c>
      <c r="B40" s="1">
        <v>7900</v>
      </c>
      <c r="C40" s="1">
        <v>10900</v>
      </c>
      <c r="D40" s="1">
        <v>21800</v>
      </c>
      <c r="E40" s="1">
        <v>32700</v>
      </c>
      <c r="F40" s="1">
        <v>35400</v>
      </c>
    </row>
    <row r="41" spans="1:6" x14ac:dyDescent="0.2">
      <c r="A41" s="5">
        <v>300000</v>
      </c>
      <c r="B41" s="5">
        <v>7900</v>
      </c>
      <c r="C41" s="5">
        <v>11800</v>
      </c>
      <c r="D41" s="5">
        <v>23600</v>
      </c>
      <c r="E41" s="5">
        <v>35400</v>
      </c>
      <c r="F41" s="5">
        <v>35400</v>
      </c>
    </row>
    <row r="42" spans="1:6" x14ac:dyDescent="0.2">
      <c r="A42" s="1">
        <v>350000</v>
      </c>
      <c r="B42" s="1">
        <v>11800</v>
      </c>
      <c r="C42" s="1">
        <v>13100</v>
      </c>
      <c r="D42" s="1">
        <v>25400</v>
      </c>
      <c r="E42" s="1">
        <v>37700</v>
      </c>
      <c r="F42" s="1">
        <v>49200</v>
      </c>
    </row>
    <row r="43" spans="1:6" x14ac:dyDescent="0.2">
      <c r="A43" s="1">
        <v>400000</v>
      </c>
      <c r="B43" s="1">
        <v>11800</v>
      </c>
      <c r="C43" s="1">
        <v>14400</v>
      </c>
      <c r="D43" s="1">
        <v>27200</v>
      </c>
      <c r="E43" s="1">
        <v>40000</v>
      </c>
      <c r="F43" s="1">
        <v>49200</v>
      </c>
    </row>
    <row r="44" spans="1:6" x14ac:dyDescent="0.2">
      <c r="A44" s="1">
        <v>450000</v>
      </c>
      <c r="B44" s="1">
        <v>11800</v>
      </c>
      <c r="C44" s="1">
        <v>15700</v>
      </c>
      <c r="D44" s="1">
        <v>29000</v>
      </c>
      <c r="E44" s="1">
        <v>42300</v>
      </c>
      <c r="F44" s="1">
        <v>49200</v>
      </c>
    </row>
    <row r="45" spans="1:6" x14ac:dyDescent="0.2">
      <c r="A45" s="1">
        <v>500000</v>
      </c>
      <c r="B45" s="1">
        <v>11800</v>
      </c>
      <c r="C45" s="1">
        <v>17000</v>
      </c>
      <c r="D45" s="1">
        <v>30800</v>
      </c>
      <c r="E45" s="1">
        <v>44600</v>
      </c>
      <c r="F45" s="1">
        <v>49200</v>
      </c>
    </row>
    <row r="46" spans="1:6" x14ac:dyDescent="0.2">
      <c r="A46" s="1">
        <v>550000</v>
      </c>
      <c r="B46" s="1">
        <v>11800</v>
      </c>
      <c r="C46" s="1">
        <v>18300</v>
      </c>
      <c r="D46" s="1">
        <v>32600</v>
      </c>
      <c r="E46" s="1">
        <v>46900</v>
      </c>
      <c r="F46" s="1">
        <v>49200</v>
      </c>
    </row>
    <row r="47" spans="1:6" x14ac:dyDescent="0.2">
      <c r="A47" s="5">
        <v>600000</v>
      </c>
      <c r="B47" s="5">
        <v>11800</v>
      </c>
      <c r="C47" s="5">
        <v>19700</v>
      </c>
      <c r="D47" s="5">
        <v>34500</v>
      </c>
      <c r="E47" s="5">
        <v>49200</v>
      </c>
      <c r="F47" s="5">
        <v>49200</v>
      </c>
    </row>
    <row r="48" spans="1:6" x14ac:dyDescent="0.2">
      <c r="A48" s="1">
        <v>650000</v>
      </c>
      <c r="B48" s="1">
        <v>19700</v>
      </c>
      <c r="C48" s="1">
        <v>22050</v>
      </c>
      <c r="D48" s="1">
        <v>36300</v>
      </c>
      <c r="E48" s="1">
        <v>50425</v>
      </c>
      <c r="F48" s="1">
        <v>59000</v>
      </c>
    </row>
    <row r="49" spans="1:6" x14ac:dyDescent="0.2">
      <c r="A49" s="1">
        <v>700000</v>
      </c>
      <c r="B49" s="1">
        <v>19700</v>
      </c>
      <c r="C49" s="1">
        <v>24400</v>
      </c>
      <c r="D49" s="1">
        <v>38100</v>
      </c>
      <c r="E49" s="1">
        <v>51650</v>
      </c>
      <c r="F49" s="1">
        <v>59000</v>
      </c>
    </row>
    <row r="50" spans="1:6" x14ac:dyDescent="0.2">
      <c r="A50" s="1">
        <v>750000</v>
      </c>
      <c r="B50" s="1">
        <v>19700</v>
      </c>
      <c r="C50" s="1">
        <v>26750</v>
      </c>
      <c r="D50" s="1">
        <v>40000</v>
      </c>
      <c r="E50" s="1">
        <v>52875</v>
      </c>
      <c r="F50" s="1">
        <v>59000</v>
      </c>
    </row>
    <row r="51" spans="1:6" x14ac:dyDescent="0.2">
      <c r="A51" s="1">
        <v>800000</v>
      </c>
      <c r="B51" s="1">
        <v>19700</v>
      </c>
      <c r="C51" s="1">
        <v>29100</v>
      </c>
      <c r="D51" s="1">
        <v>41700</v>
      </c>
      <c r="E51" s="1">
        <v>54100</v>
      </c>
      <c r="F51" s="1">
        <v>59000</v>
      </c>
    </row>
    <row r="52" spans="1:6" x14ac:dyDescent="0.2">
      <c r="A52" s="1">
        <v>850000</v>
      </c>
      <c r="B52" s="1">
        <v>19700</v>
      </c>
      <c r="C52" s="1">
        <v>31450</v>
      </c>
      <c r="D52" s="1">
        <v>43500</v>
      </c>
      <c r="E52" s="1">
        <v>55325</v>
      </c>
      <c r="F52" s="1">
        <v>59000</v>
      </c>
    </row>
    <row r="53" spans="1:6" x14ac:dyDescent="0.2">
      <c r="A53" s="1">
        <v>900000</v>
      </c>
      <c r="B53" s="1">
        <v>19700</v>
      </c>
      <c r="C53" s="1">
        <v>33800</v>
      </c>
      <c r="D53" s="1">
        <v>45300</v>
      </c>
      <c r="E53" s="1">
        <v>56550</v>
      </c>
      <c r="F53" s="1">
        <v>59000</v>
      </c>
    </row>
    <row r="54" spans="1:6" x14ac:dyDescent="0.2">
      <c r="A54" s="1">
        <v>950000</v>
      </c>
      <c r="B54" s="1">
        <v>19700</v>
      </c>
      <c r="C54" s="1">
        <v>36150</v>
      </c>
      <c r="D54" s="1">
        <v>47000</v>
      </c>
      <c r="E54" s="1">
        <v>57775</v>
      </c>
      <c r="F54" s="1">
        <v>59000</v>
      </c>
    </row>
    <row r="55" spans="1:6" x14ac:dyDescent="0.2">
      <c r="A55" s="5">
        <v>1000000</v>
      </c>
      <c r="B55" s="5">
        <v>19700</v>
      </c>
      <c r="C55" s="5">
        <v>38500</v>
      </c>
      <c r="D55" s="5">
        <v>49000</v>
      </c>
      <c r="E55" s="5">
        <v>59000</v>
      </c>
      <c r="F55" s="5">
        <v>59000</v>
      </c>
    </row>
    <row r="56" spans="1:6" x14ac:dyDescent="0.2">
      <c r="A56" s="1">
        <v>1200000</v>
      </c>
      <c r="B56" s="1">
        <v>38500</v>
      </c>
      <c r="C56" s="1">
        <v>40000</v>
      </c>
      <c r="D56" s="1">
        <v>51000</v>
      </c>
      <c r="E56" s="1">
        <v>63000</v>
      </c>
      <c r="F56" s="1">
        <v>78700</v>
      </c>
    </row>
    <row r="57" spans="1:6" x14ac:dyDescent="0.2">
      <c r="A57" s="1">
        <v>1400000</v>
      </c>
      <c r="B57" s="1">
        <v>38500</v>
      </c>
      <c r="C57" s="1">
        <v>40000</v>
      </c>
      <c r="D57" s="1">
        <v>53000</v>
      </c>
      <c r="E57" s="1">
        <v>67000</v>
      </c>
      <c r="F57" s="1">
        <v>78700</v>
      </c>
    </row>
    <row r="58" spans="1:6" x14ac:dyDescent="0.2">
      <c r="A58" s="1">
        <v>1600000</v>
      </c>
      <c r="B58" s="1">
        <v>38500</v>
      </c>
      <c r="C58" s="1">
        <v>40000</v>
      </c>
      <c r="D58" s="1">
        <v>55000</v>
      </c>
      <c r="E58" s="1">
        <v>71000</v>
      </c>
      <c r="F58" s="1">
        <v>78700</v>
      </c>
    </row>
    <row r="59" spans="1:6" x14ac:dyDescent="0.2">
      <c r="A59" s="1">
        <v>1800000</v>
      </c>
      <c r="B59" s="1">
        <v>38500</v>
      </c>
      <c r="C59" s="1">
        <v>40000</v>
      </c>
      <c r="D59" s="1">
        <v>57000</v>
      </c>
      <c r="E59" s="1">
        <v>75000</v>
      </c>
      <c r="F59" s="1">
        <v>78700</v>
      </c>
    </row>
    <row r="60" spans="1:6" x14ac:dyDescent="0.2">
      <c r="A60" s="5">
        <v>2000000</v>
      </c>
      <c r="B60" s="5">
        <v>38500</v>
      </c>
      <c r="C60" s="5">
        <v>40000</v>
      </c>
      <c r="D60" s="5">
        <v>60000</v>
      </c>
      <c r="E60" s="5">
        <v>78700</v>
      </c>
      <c r="F60" s="5">
        <v>78700</v>
      </c>
    </row>
    <row r="61" spans="1:6" x14ac:dyDescent="0.2">
      <c r="A61" s="1">
        <v>3000000</v>
      </c>
      <c r="B61" s="1">
        <v>38500</v>
      </c>
      <c r="C61" s="1">
        <v>40000</v>
      </c>
      <c r="D61" s="1">
        <v>77000</v>
      </c>
      <c r="E61" s="1">
        <f>A61*0.038</f>
        <v>114000</v>
      </c>
      <c r="F61" s="1">
        <f t="shared" ref="F61:F68" si="0">E61</f>
        <v>114000</v>
      </c>
    </row>
    <row r="62" spans="1:6" x14ac:dyDescent="0.2">
      <c r="A62" s="1">
        <v>4000000</v>
      </c>
      <c r="B62" s="1">
        <v>38500</v>
      </c>
      <c r="C62" s="1">
        <v>40000</v>
      </c>
      <c r="D62" s="1">
        <v>96000</v>
      </c>
      <c r="E62" s="1">
        <f t="shared" ref="E62:E68" si="1">A62*0.038</f>
        <v>152000</v>
      </c>
      <c r="F62" s="1">
        <f t="shared" si="0"/>
        <v>152000</v>
      </c>
    </row>
    <row r="63" spans="1:6" x14ac:dyDescent="0.2">
      <c r="A63" s="1">
        <v>5000000</v>
      </c>
      <c r="B63" s="1">
        <v>38500</v>
      </c>
      <c r="C63" s="1">
        <v>40000</v>
      </c>
      <c r="D63" s="1">
        <v>115000</v>
      </c>
      <c r="E63" s="1">
        <f t="shared" si="1"/>
        <v>190000</v>
      </c>
      <c r="F63" s="1">
        <f t="shared" si="0"/>
        <v>190000</v>
      </c>
    </row>
    <row r="64" spans="1:6" x14ac:dyDescent="0.2">
      <c r="A64" s="1">
        <v>6000000</v>
      </c>
      <c r="B64" s="1">
        <v>38500</v>
      </c>
      <c r="C64" s="1">
        <v>40000</v>
      </c>
      <c r="D64" s="1">
        <v>134000</v>
      </c>
      <c r="E64" s="1">
        <f t="shared" si="1"/>
        <v>228000</v>
      </c>
      <c r="F64" s="1">
        <f t="shared" si="0"/>
        <v>228000</v>
      </c>
    </row>
    <row r="65" spans="1:6" x14ac:dyDescent="0.2">
      <c r="A65" s="1">
        <v>7000000</v>
      </c>
      <c r="B65" s="1">
        <v>38500</v>
      </c>
      <c r="C65" s="1">
        <v>40000</v>
      </c>
      <c r="D65" s="1">
        <v>153000</v>
      </c>
      <c r="E65" s="1">
        <f t="shared" si="1"/>
        <v>266000</v>
      </c>
      <c r="F65" s="1">
        <f t="shared" si="0"/>
        <v>266000</v>
      </c>
    </row>
    <row r="66" spans="1:6" x14ac:dyDescent="0.2">
      <c r="A66" s="1">
        <v>8000000</v>
      </c>
      <c r="B66" s="1">
        <v>38500</v>
      </c>
      <c r="C66" s="1">
        <v>40000</v>
      </c>
      <c r="D66" s="1">
        <v>172000</v>
      </c>
      <c r="E66" s="1">
        <f t="shared" si="1"/>
        <v>304000</v>
      </c>
      <c r="F66" s="1">
        <f t="shared" si="0"/>
        <v>304000</v>
      </c>
    </row>
    <row r="67" spans="1:6" x14ac:dyDescent="0.2">
      <c r="A67" s="1">
        <v>9000000</v>
      </c>
      <c r="B67" s="1">
        <v>38500</v>
      </c>
      <c r="C67" s="1">
        <v>40000</v>
      </c>
      <c r="D67" s="1">
        <v>190000</v>
      </c>
      <c r="E67" s="1">
        <f t="shared" si="1"/>
        <v>342000</v>
      </c>
      <c r="F67" s="1">
        <f t="shared" si="0"/>
        <v>342000</v>
      </c>
    </row>
    <row r="68" spans="1:6" x14ac:dyDescent="0.2">
      <c r="A68" s="1">
        <v>10000000</v>
      </c>
      <c r="B68" s="1">
        <v>38500</v>
      </c>
      <c r="C68" s="1">
        <v>40000</v>
      </c>
      <c r="D68" s="1">
        <v>210000</v>
      </c>
      <c r="E68" s="1">
        <f t="shared" si="1"/>
        <v>380000</v>
      </c>
      <c r="F68" s="1">
        <f t="shared" si="0"/>
        <v>380000</v>
      </c>
    </row>
  </sheetData>
  <sheetProtection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0" verticalDpi="300" r:id="rId1"/>
  <headerFooter alignWithMargins="0">
    <oddHeader>&amp;A</oddHeader>
    <oddFooter>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Berechnung</vt:lpstr>
      <vt:lpstr>Tabelle</vt:lpstr>
    </vt:vector>
  </TitlesOfParts>
  <Company>JGK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Bähler Daniel</dc:creator>
  <cp:lastModifiedBy>Cueni Laura, JUSTICE-OG-Bern</cp:lastModifiedBy>
  <cp:lastPrinted>2007-01-18T10:50:51Z</cp:lastPrinted>
  <dcterms:created xsi:type="dcterms:W3CDTF">2000-02-15T10:22:18Z</dcterms:created>
  <dcterms:modified xsi:type="dcterms:W3CDTF">2021-10-13T07:46:18Z</dcterms:modified>
</cp:coreProperties>
</file>